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Y:\00 - JOC\02 - JOC Projects\SOC 01 - 1GPA\2021 1GPA Projects\1GPA021.011 - Peralta Elem Drop Off\03 - Original Estimate\"/>
    </mc:Choice>
  </mc:AlternateContent>
  <xr:revisionPtr revIDLastSave="0" documentId="13_ncr:1_{42A21CC8-4DCA-45F8-97FF-9F3B9988F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F212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D211" i="1"/>
  <c r="A211" i="1" s="1"/>
  <c r="D212" i="1"/>
  <c r="D221" i="1"/>
  <c r="D11" i="1" s="1"/>
  <c r="E221" i="1"/>
  <c r="E222" i="1" s="1"/>
  <c r="F221" i="1"/>
  <c r="F222" i="1" s="1"/>
  <c r="D222" i="1" l="1"/>
  <c r="D223" i="1" s="1"/>
  <c r="D224" i="1"/>
  <c r="A223" i="1"/>
  <c r="E11" i="1"/>
  <c r="F11" i="1"/>
</calcChain>
</file>

<file path=xl/sharedStrings.xml><?xml version="1.0" encoding="utf-8"?>
<sst xmlns="http://schemas.openxmlformats.org/spreadsheetml/2006/main" count="405" uniqueCount="391">
  <si>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</si>
  <si>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</si>
  <si>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</si>
  <si>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</si>
  <si>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</si>
  <si>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</si>
  <si>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</si>
  <si>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</si>
  <si>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</si>
  <si>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</si>
  <si>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</si>
  <si>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</si>
  <si>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</si>
  <si>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</si>
  <si>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</si>
  <si>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</si>
  <si>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</si>
  <si>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</si>
  <si>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</si>
  <si>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</si>
  <si>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</si>
  <si>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</si>
  <si>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</si>
  <si>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</si>
  <si>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</si>
  <si>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</si>
  <si>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</si>
  <si>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</si>
  <si>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</si>
  <si>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</si>
  <si>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</si>
  <si>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</si>
  <si>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</si>
  <si>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</si>
  <si>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</si>
  <si>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</si>
  <si>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</si>
  <si>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</si>
  <si>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</si>
  <si>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</si>
  <si>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</si>
  <si>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</si>
  <si>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</si>
  <si>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</si>
  <si>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</si>
  <si>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</si>
  <si>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</si>
  <si>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</si>
  <si>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</si>
  <si>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</si>
  <si>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</si>
  <si>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</si>
  <si>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</si>
  <si>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</si>
  <si>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</si>
  <si>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</si>
  <si>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</si>
  <si>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</si>
  <si>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</si>
  <si>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</si>
  <si>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</si>
  <si>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</si>
  <si>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</si>
  <si>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</si>
  <si>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</si>
  <si>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</si>
  <si>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</si>
  <si>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</si>
  <si>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</si>
  <si>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</si>
  <si>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</si>
  <si>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</si>
  <si>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</si>
  <si>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</si>
  <si>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</si>
  <si>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</si>
  <si>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</si>
  <si>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</si>
  <si>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</si>
  <si>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</si>
  <si>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</si>
  <si>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</si>
  <si>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</si>
  <si>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</si>
  <si>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</si>
  <si>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</si>
  <si>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</si>
  <si>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</si>
  <si>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</si>
  <si>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</si>
  <si>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</si>
  <si>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</si>
  <si>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</si>
  <si>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</si>
  <si>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</si>
  <si>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</si>
  <si>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</si>
  <si>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</si>
  <si>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</si>
  <si>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</si>
  <si>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</si>
  <si>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</si>
  <si>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</si>
  <si>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</si>
  <si>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</si>
  <si>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</si>
  <si>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</si>
  <si>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</si>
  <si>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</si>
  <si>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</si>
  <si>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</si>
  <si>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</si>
  <si>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</si>
  <si>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</si>
  <si>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</si>
  <si>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</si>
  <si>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</si>
  <si>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</si>
  <si>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</si>
  <si>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</si>
  <si>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</si>
  <si>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</si>
  <si>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</si>
  <si>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</si>
  <si>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</si>
  <si>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</si>
  <si>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</si>
  <si>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</si>
  <si>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</si>
  <si>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</si>
  <si>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</si>
  <si>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</si>
  <si>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</si>
  <si>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</si>
  <si>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</si>
  <si>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</si>
  <si>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</si>
  <si>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</si>
  <si>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</si>
  <si>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</si>
  <si>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</si>
  <si>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</si>
  <si>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</si>
  <si>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</si>
  <si>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</si>
  <si>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</si>
  <si>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</si>
  <si>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</si>
  <si>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</si>
  <si>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</si>
  <si>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</si>
  <si>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</si>
  <si>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</si>
  <si>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</si>
  <si>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</si>
  <si>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</si>
  <si>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</si>
  <si>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</si>
  <si>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</si>
  <si>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</si>
  <si>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</si>
  <si>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</si>
  <si>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</si>
  <si>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</si>
  <si>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</si>
  <si>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</si>
  <si>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</si>
  <si>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</si>
  <si>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</si>
  <si>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</si>
  <si>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</si>
  <si>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</si>
  <si>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</si>
  <si>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</si>
  <si>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</si>
  <si>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</si>
  <si>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</si>
  <si>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</si>
  <si>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</si>
  <si>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</si>
  <si>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</si>
  <si>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</si>
  <si>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</si>
  <si>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</si>
  <si>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</si>
  <si>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</si>
  <si>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</si>
  <si>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</si>
  <si>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</si>
  <si>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</si>
  <si>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</si>
  <si>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</si>
  <si>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</si>
  <si>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</si>
  <si>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</si>
  <si>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</si>
  <si>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</si>
  <si>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</si>
  <si>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</si>
  <si>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</si>
  <si>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</si>
  <si>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</si>
  <si>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</si>
  <si>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</si>
  <si>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</si>
  <si>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</si>
  <si>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</si>
  <si>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</si>
  <si>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</si>
  <si>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</si>
  <si>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</si>
  <si>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</si>
  <si>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</si>
  <si>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</si>
  <si>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</si>
  <si>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</si>
  <si>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</si>
  <si>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</si>
  <si>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</si>
  <si>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</si>
  <si>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</si>
  <si>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</si>
  <si>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</si>
  <si>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</si>
  <si>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</si>
  <si>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</si>
  <si>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</si>
  <si>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</si>
  <si>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</si>
  <si>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</si>
  <si>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</si>
  <si>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</si>
  <si>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</si>
  <si>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</si>
  <si>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</si>
  <si>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</si>
  <si>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</si>
  <si>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</si>
  <si>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</si>
  <si>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</si>
  <si>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</si>
  <si>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</si>
  <si>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</si>
  <si>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</si>
  <si>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</si>
  <si>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</si>
  <si>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</si>
  <si>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</si>
  <si>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</si>
  <si>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</si>
  <si>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</si>
  <si>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</si>
  <si>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</si>
  <si>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</si>
  <si>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</si>
  <si>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</si>
  <si>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</si>
  <si>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</si>
  <si>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</si>
  <si>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</si>
  <si>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</si>
  <si>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</si>
  <si>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</si>
  <si>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</si>
  <si>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</si>
  <si>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</si>
  <si>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</si>
  <si>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</si>
  <si>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</si>
  <si>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</si>
  <si>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</si>
  <si>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</si>
  <si>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</si>
  <si>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</si>
  <si>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</si>
  <si>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</si>
  <si>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</si>
  <si>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</si>
  <si>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</si>
  <si>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</si>
  <si>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</si>
  <si>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</si>
  <si>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</si>
  <si>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</si>
  <si>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</si>
  <si>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</si>
  <si>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</si>
  <si>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</si>
  <si>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</si>
  <si>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</si>
  <si>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</si>
  <si>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</si>
  <si>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</si>
  <si>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</si>
  <si>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</si>
  <si>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</si>
  <si>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</si>
  <si>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</si>
  <si>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</si>
  <si>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</si>
  <si>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</si>
  <si>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</si>
  <si>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</si>
  <si>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</si>
  <si>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</si>
  <si>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</si>
  <si>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</si>
  <si>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</si>
  <si>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</si>
  <si>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</si>
  <si>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</si>
  <si>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</si>
  <si>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</si>
  <si>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</si>
  <si>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</si>
  <si>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</si>
  <si>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</si>
  <si>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</si>
  <si>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</si>
  <si>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</si>
  <si>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</si>
  <si>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</si>
  <si>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</si>
  <si>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</si>
  <si>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</si>
  <si>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</si>
  <si>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</si>
  <si>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</si>
  <si>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</si>
  <si>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</si>
  <si>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</si>
  <si>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</si>
  <si>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</si>
  <si>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</si>
  <si>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</si>
  <si>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</si>
  <si>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</si>
  <si>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</si>
  <si>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</si>
  <si>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</si>
  <si>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</si>
  <si>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</si>
  <si>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</si>
  <si>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</si>
  <si>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</si>
  <si>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</si>
  <si>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</si>
  <si>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</si>
  <si>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</si>
  <si>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</si>
  <si>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</si>
  <si>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</si>
  <si>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</si>
  <si>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</si>
  <si>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</si>
  <si>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</si>
  <si>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</si>
  <si>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</si>
  <si>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</si>
  <si>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</si>
  <si>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</si>
  <si>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</si>
  <si>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</si>
  <si>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</si>
  <si>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</si>
  <si>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</si>
  <si>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</si>
  <si>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</si>
  <si>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</si>
  <si>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</si>
  <si>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</si>
  <si>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</si>
  <si>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</si>
  <si>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</si>
  <si>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</si>
  <si>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</si>
  <si>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</si>
  <si>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</si>
  <si>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</si>
  <si>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</si>
  <si>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</si>
  <si>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</si>
  <si>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</si>
  <si>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</si>
  <si>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</si>
  <si>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</si>
  <si>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Cartwright School Distirct No 83</t>
  </si>
  <si>
    <t>Maricopa County</t>
  </si>
  <si>
    <t>Hess-Rountree Inc</t>
  </si>
  <si>
    <t>McCarthy Building Companies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</si>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</sst>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165" fontId="1" fillId="10" borderId="20" xfId="0" applyNumberFormat="1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1" zoomScale="124" zoomScaleNormal="124" zoomScaleSheetLayoutView="124" workbookViewId="0">
      <selection activeCell="F228" sqref="F22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8"/>
      <c r="B1" s="209"/>
      <c r="C1" s="209"/>
      <c r="D1" s="265"/>
      <c r="E1" s="265"/>
      <c r="F1" s="265"/>
      <c r="G1" s="266"/>
    </row>
    <row r="2" spans="1:134" s="1" customFormat="1" ht="17.25" customHeight="1">
      <c r="A2" s="188" t="s">
        <v>367</v>
      </c>
      <c r="B2" s="189"/>
      <c r="C2" s="189"/>
      <c r="D2" s="267" t="s">
        <v>378</v>
      </c>
      <c r="E2" s="267"/>
      <c r="F2" s="267"/>
      <c r="G2" s="186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0"/>
      <c r="B3" s="211"/>
      <c r="C3" s="211"/>
      <c r="D3" s="270" t="s">
        <v>379</v>
      </c>
      <c r="E3" s="270"/>
      <c r="F3" s="270"/>
      <c r="G3" s="187"/>
      <c r="K3" s="52"/>
    </row>
    <row r="4" spans="1:134" ht="101.25" customHeight="1" thickBot="1">
      <c r="A4" s="283" t="s">
        <v>382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2"/>
      <c r="B5" s="213" t="s">
        <v>0</v>
      </c>
      <c r="C5" s="214"/>
      <c r="D5" s="271" t="s">
        <v>386</v>
      </c>
      <c r="E5" s="272"/>
      <c r="F5" s="273"/>
      <c r="G5" s="215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6"/>
      <c r="B6" s="40" t="s">
        <v>2</v>
      </c>
      <c r="C6" s="190"/>
      <c r="D6" s="277" t="s">
        <v>387</v>
      </c>
      <c r="E6" s="278"/>
      <c r="F6" s="279"/>
      <c r="G6" s="217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6"/>
      <c r="B7" s="40" t="s">
        <v>373</v>
      </c>
      <c r="C7" s="191"/>
      <c r="D7" s="274" t="s">
        <v>380</v>
      </c>
      <c r="E7" s="275"/>
      <c r="F7" s="276"/>
      <c r="G7" s="218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6"/>
      <c r="B8" s="40" t="s">
        <v>1</v>
      </c>
      <c r="C8" s="191"/>
      <c r="D8" s="277" t="s">
        <v>388</v>
      </c>
      <c r="E8" s="278"/>
      <c r="F8" s="279"/>
      <c r="G8" s="218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6"/>
      <c r="B9" s="40" t="s">
        <v>374</v>
      </c>
      <c r="C9" s="191"/>
      <c r="D9" s="277" t="s">
        <v>389</v>
      </c>
      <c r="E9" s="278"/>
      <c r="F9" s="279"/>
      <c r="G9" s="218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19"/>
      <c r="B10" s="4"/>
      <c r="C10" s="45"/>
      <c r="D10" s="280"/>
      <c r="E10" s="281"/>
      <c r="F10" s="282"/>
      <c r="G10" s="220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1"/>
      <c r="B11" s="222"/>
      <c r="C11" s="223"/>
      <c r="D11" s="224" t="str">
        <f>IFERROR(($D$221/#REF!),"")</f>
        <v/>
      </c>
      <c r="E11" s="224" t="str">
        <f>IFERROR(($E$221/#REF!),"")</f>
        <v/>
      </c>
      <c r="F11" s="224" t="str">
        <f>IFERROR(($F$221/#REF!),"")</f>
        <v/>
      </c>
      <c r="G11" s="225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6"/>
      <c r="B12" s="227"/>
      <c r="C12" s="228"/>
      <c r="D12" s="48"/>
      <c r="E12" s="46"/>
      <c r="F12" s="46"/>
      <c r="G12" s="229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0"/>
      <c r="B13" s="268"/>
      <c r="C13" s="39"/>
      <c r="D13" s="47" t="s">
        <v>174</v>
      </c>
      <c r="E13" s="192" t="s">
        <v>381</v>
      </c>
      <c r="F13" s="47" t="s">
        <v>178</v>
      </c>
      <c r="G13" s="218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1"/>
      <c r="B14" s="269"/>
      <c r="C14" s="39"/>
      <c r="D14" s="47" t="s">
        <v>175</v>
      </c>
      <c r="E14" s="47" t="s">
        <v>179</v>
      </c>
      <c r="F14" s="47" t="s">
        <v>179</v>
      </c>
      <c r="G14" s="218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2" t="s">
        <v>372</v>
      </c>
      <c r="C15" s="129"/>
      <c r="D15" s="124"/>
      <c r="E15" s="124"/>
      <c r="F15" s="125"/>
      <c r="G15" s="232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780</v>
      </c>
      <c r="E16" s="193"/>
      <c r="F16" s="146">
        <v>420</v>
      </c>
      <c r="G16" s="232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7312</v>
      </c>
      <c r="E17" s="193"/>
      <c r="F17" s="146">
        <v>3938</v>
      </c>
      <c r="G17" s="232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>
        <v>5525</v>
      </c>
      <c r="E18" s="145">
        <v>2975</v>
      </c>
      <c r="F18" s="146"/>
      <c r="G18" s="232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>
        <v>1170</v>
      </c>
      <c r="E19" s="194"/>
      <c r="F19" s="148">
        <v>630</v>
      </c>
      <c r="G19" s="232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3" t="str">
        <f>IFERROR((#REF!+D20+E20+F20)/#REF!,"")</f>
        <v/>
      </c>
      <c r="B20" s="98" t="s">
        <v>196</v>
      </c>
      <c r="C20" s="94"/>
      <c r="D20" s="102">
        <f>SUM(D16:D19)</f>
        <v>14787</v>
      </c>
      <c r="E20" s="102">
        <f>SUM(E16:E19)</f>
        <v>2975</v>
      </c>
      <c r="F20" s="102">
        <f>SUM(F16:F19)</f>
        <v>4988</v>
      </c>
      <c r="G20" s="232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2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>
        <v>7306</v>
      </c>
      <c r="E22" s="149">
        <v>3934</v>
      </c>
      <c r="F22" s="150"/>
      <c r="G22" s="232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17645</v>
      </c>
      <c r="F23" s="150"/>
      <c r="G23" s="232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2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4" t="str">
        <f>IFERROR((#REF!+D25+E25+F25)/#REF!,"")</f>
        <v/>
      </c>
      <c r="B25" s="9" t="s">
        <v>27</v>
      </c>
      <c r="C25" s="96"/>
      <c r="D25" s="38">
        <f>SUM(D22:D24)</f>
        <v>7306</v>
      </c>
      <c r="E25" s="38">
        <f>SUM(E22:E24)</f>
        <v>21579</v>
      </c>
      <c r="F25" s="245">
        <f>SUM(F22:F24)</f>
        <v>0</v>
      </c>
      <c r="G25" s="232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2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5"/>
      <c r="F27" s="150"/>
      <c r="G27" s="232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5"/>
      <c r="F28" s="150"/>
      <c r="G28" s="232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5"/>
      <c r="F29" s="150"/>
      <c r="G29" s="232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5"/>
      <c r="F30" s="150"/>
      <c r="G30" s="232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5"/>
      <c r="F31" s="150"/>
      <c r="G31" s="232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4"/>
      <c r="F32" s="148"/>
      <c r="G32" s="232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4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6">
        <f>SUM(F27:F32)</f>
        <v>0</v>
      </c>
      <c r="G33" s="232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2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5"/>
      <c r="F35" s="150"/>
      <c r="G35" s="232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5"/>
      <c r="F36" s="150"/>
      <c r="G36" s="232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6"/>
      <c r="F37" s="152"/>
      <c r="G37" s="232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7"/>
      <c r="F38" s="154"/>
      <c r="G38" s="232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6"/>
      <c r="F39" s="152"/>
      <c r="G39" s="232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8"/>
      <c r="F40" s="156"/>
      <c r="G40" s="232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4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5">
        <f>SUM(F35:F40)</f>
        <v>0</v>
      </c>
      <c r="G41" s="232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2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6"/>
      <c r="F43" s="152"/>
      <c r="G43" s="232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199"/>
      <c r="F44" s="158"/>
      <c r="G44" s="232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199"/>
      <c r="F45" s="158"/>
      <c r="G45" s="232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0"/>
      <c r="F46" s="160"/>
      <c r="G46" s="232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1"/>
      <c r="F47" s="162"/>
      <c r="G47" s="232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4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5">
        <f>SUM(F43:F47)</f>
        <v>0</v>
      </c>
      <c r="G48" s="232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2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5"/>
      <c r="F50" s="150"/>
      <c r="G50" s="232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5"/>
      <c r="F51" s="150"/>
      <c r="G51" s="232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5"/>
      <c r="F52" s="150"/>
      <c r="G52" s="232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3"/>
      <c r="F53" s="146"/>
      <c r="G53" s="232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2"/>
      <c r="F54" s="164"/>
      <c r="G54" s="232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4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7">
        <f>SUM(F50:F54)</f>
        <v>0</v>
      </c>
      <c r="G55" s="232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2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3"/>
      <c r="F57" s="166"/>
      <c r="G57" s="235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5"/>
      <c r="F58" s="150"/>
      <c r="G58" s="232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5"/>
      <c r="F59" s="150"/>
      <c r="G59" s="232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5"/>
      <c r="F60" s="150"/>
      <c r="G60" s="232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5"/>
      <c r="F61" s="150"/>
      <c r="G61" s="232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5"/>
      <c r="F62" s="150"/>
      <c r="G62" s="232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5"/>
      <c r="F63" s="150"/>
      <c r="G63" s="232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5"/>
      <c r="F64" s="150"/>
      <c r="G64" s="232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5"/>
      <c r="F65" s="150"/>
      <c r="G65" s="232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7"/>
      <c r="F66" s="154"/>
      <c r="G66" s="232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6"/>
      <c r="F67" s="152"/>
      <c r="G67" s="232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6"/>
      <c r="F68" s="152"/>
      <c r="G68" s="232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6"/>
      <c r="F69" s="152"/>
      <c r="G69" s="232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8"/>
      <c r="F70" s="156"/>
      <c r="G70" s="232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3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8">
        <f>SUM(F57:F70)</f>
        <v>0</v>
      </c>
      <c r="G71" s="232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2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4"/>
      <c r="F73" s="150"/>
      <c r="G73" s="232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4"/>
      <c r="F74" s="150"/>
      <c r="G74" s="232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4"/>
      <c r="F75" s="150"/>
      <c r="G75" s="232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4"/>
      <c r="F76" s="150"/>
      <c r="G76" s="232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4"/>
      <c r="F77" s="150"/>
      <c r="G77" s="232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4"/>
      <c r="F78" s="150"/>
      <c r="G78" s="232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4"/>
      <c r="F79" s="150"/>
      <c r="G79" s="232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4"/>
      <c r="F80" s="150"/>
      <c r="G80" s="232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5"/>
      <c r="F81" s="152"/>
      <c r="G81" s="232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3"/>
      <c r="F82" s="148"/>
      <c r="G82" s="232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3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8">
        <f>SUM(F73:F82)</f>
        <v>0</v>
      </c>
      <c r="G83" s="232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2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5"/>
      <c r="F85" s="150"/>
      <c r="G85" s="232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5"/>
      <c r="F86" s="150"/>
      <c r="G86" s="232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5"/>
      <c r="F87" s="150"/>
      <c r="G87" s="232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5"/>
      <c r="F88" s="150"/>
      <c r="G88" s="232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5"/>
      <c r="F89" s="150"/>
      <c r="G89" s="232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5"/>
      <c r="F90" s="150"/>
      <c r="G90" s="232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5"/>
      <c r="F91" s="150"/>
      <c r="G91" s="232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5"/>
      <c r="F92" s="150"/>
      <c r="G92" s="232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5"/>
      <c r="F93" s="150"/>
      <c r="G93" s="232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5"/>
      <c r="F94" s="150"/>
      <c r="G94" s="232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5"/>
      <c r="F95" s="150"/>
      <c r="G95" s="232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5"/>
      <c r="F96" s="150"/>
      <c r="G96" s="232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4"/>
      <c r="F97" s="148"/>
      <c r="G97" s="232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3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8">
        <f>SUM(F85:F97)</f>
        <v>0</v>
      </c>
      <c r="G98" s="232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2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5"/>
      <c r="F100" s="150"/>
      <c r="G100" s="232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5"/>
      <c r="F101" s="150"/>
      <c r="G101" s="232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5"/>
      <c r="F102" s="150"/>
      <c r="G102" s="232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5"/>
      <c r="F103" s="150"/>
      <c r="G103" s="232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7"/>
      <c r="F104" s="154"/>
      <c r="G104" s="232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4"/>
      <c r="F105" s="168"/>
      <c r="G105" s="232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6"/>
      <c r="F106" s="152"/>
      <c r="G106" s="232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7"/>
      <c r="F107" s="154"/>
      <c r="G107" s="232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6"/>
      <c r="F108" s="152"/>
      <c r="G108" s="232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4"/>
      <c r="F109" s="168"/>
      <c r="G109" s="232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7"/>
      <c r="F110" s="154"/>
      <c r="G110" s="232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5"/>
      <c r="F111" s="170"/>
      <c r="G111" s="232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8"/>
      <c r="F112" s="156"/>
      <c r="G112" s="232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3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8">
        <f>SUM(F100:F112)</f>
        <v>0</v>
      </c>
      <c r="G113" s="232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2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5"/>
      <c r="F115" s="150"/>
      <c r="G115" s="232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5"/>
      <c r="F116" s="150"/>
      <c r="G116" s="232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5"/>
      <c r="F117" s="150"/>
      <c r="G117" s="232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5"/>
      <c r="F118" s="150"/>
      <c r="G118" s="232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7"/>
      <c r="F119" s="154"/>
      <c r="G119" s="232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4"/>
      <c r="F120" s="168"/>
      <c r="G120" s="232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4"/>
      <c r="F121" s="168"/>
      <c r="G121" s="232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5"/>
      <c r="F122" s="150"/>
      <c r="G122" s="232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5"/>
      <c r="F123" s="150"/>
      <c r="G123" s="232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5"/>
      <c r="F124" s="150"/>
      <c r="G124" s="232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5"/>
      <c r="F125" s="150"/>
      <c r="G125" s="232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4"/>
      <c r="F126" s="148"/>
      <c r="G126" s="232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4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6">
        <f>SUM(F115:F126)</f>
        <v>0</v>
      </c>
      <c r="G127" s="232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2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4"/>
      <c r="F129" s="168"/>
      <c r="G129" s="232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4"/>
      <c r="F130" s="168"/>
      <c r="G130" s="232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4"/>
      <c r="F131" s="168"/>
      <c r="G131" s="232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4"/>
      <c r="F132" s="168"/>
      <c r="G132" s="232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6"/>
      <c r="F133" s="172"/>
      <c r="G133" s="232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8"/>
      <c r="F134" s="156"/>
      <c r="G134" s="232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3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8">
        <f>SUM(F129:F134)</f>
        <v>0</v>
      </c>
      <c r="G135" s="232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2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3"/>
      <c r="F137" s="166"/>
      <c r="G137" s="232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4"/>
      <c r="F138" s="168"/>
      <c r="G138" s="232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4"/>
      <c r="F139" s="168"/>
      <c r="G139" s="235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1"/>
      <c r="F140" s="162"/>
      <c r="G140" s="232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4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6">
        <f>SUM(F137:F140)</f>
        <v>0</v>
      </c>
      <c r="G141" s="232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2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3"/>
      <c r="F143" s="166"/>
      <c r="G143" s="232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4"/>
      <c r="F144" s="168"/>
      <c r="G144" s="232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1"/>
      <c r="F145" s="162"/>
      <c r="G145" s="235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4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6">
        <f>SUM(F143:F145)</f>
        <v>0</v>
      </c>
      <c r="G146" s="232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2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1"/>
      <c r="F148" s="162"/>
      <c r="G148" s="232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4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6">
        <f>SUM(F148:F148)</f>
        <v>0</v>
      </c>
      <c r="G149" s="232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2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4"/>
      <c r="F151" s="168"/>
      <c r="G151" s="232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5"/>
      <c r="F152" s="170"/>
      <c r="G152" s="232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4"/>
      <c r="F153" s="168"/>
      <c r="G153" s="232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4"/>
      <c r="F154" s="168"/>
      <c r="G154" s="232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5"/>
      <c r="F155" s="170"/>
      <c r="G155" s="232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1"/>
      <c r="F156" s="162"/>
      <c r="G156" s="232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3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8">
        <f>SUM(F151:F156)</f>
        <v>0</v>
      </c>
      <c r="G157" s="232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2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4"/>
      <c r="F159" s="168"/>
      <c r="G159" s="232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3"/>
      <c r="F160" s="166"/>
      <c r="G160" s="232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3"/>
      <c r="F161" s="166"/>
      <c r="G161" s="235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3"/>
      <c r="F162" s="166"/>
      <c r="G162" s="235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3"/>
      <c r="F163" s="166"/>
      <c r="G163" s="235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7"/>
      <c r="F164" s="174"/>
      <c r="G164" s="235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3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8">
        <f>SUM(F159:F164)</f>
        <v>0</v>
      </c>
      <c r="G165" s="232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2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4"/>
      <c r="F167" s="148"/>
      <c r="G167" s="232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4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5">
        <f>SUM(F167:F167)</f>
        <v>0</v>
      </c>
      <c r="G168" s="232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2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5"/>
      <c r="F170" s="150"/>
      <c r="G170" s="232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5"/>
      <c r="F171" s="150"/>
      <c r="G171" s="232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5"/>
      <c r="F172" s="150"/>
      <c r="G172" s="232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4"/>
      <c r="F173" s="148"/>
      <c r="G173" s="232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4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8">
        <f>SUM(F170:F173)</f>
        <v>0</v>
      </c>
      <c r="G174" s="232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2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5"/>
      <c r="F176" s="150"/>
      <c r="G176" s="232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7"/>
      <c r="F177" s="154"/>
      <c r="G177" s="232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6"/>
      <c r="F178" s="152"/>
      <c r="G178" s="232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4"/>
      <c r="F179" s="148"/>
      <c r="G179" s="232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4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6">
        <f>SUM(F176:F179)</f>
        <v>0</v>
      </c>
      <c r="G180" s="232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2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5"/>
      <c r="F182" s="150"/>
      <c r="G182" s="232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1"/>
      <c r="E183" s="203"/>
      <c r="F183" s="166"/>
      <c r="G183" s="232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4"/>
      <c r="F184" s="148"/>
      <c r="G184" s="232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4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6">
        <f>SUM(F182:F184)</f>
        <v>0</v>
      </c>
      <c r="G185" s="232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2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36750</v>
      </c>
      <c r="F187" s="158"/>
      <c r="G187" s="232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7110</v>
      </c>
      <c r="F188" s="150"/>
      <c r="G188" s="232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4"/>
      <c r="F189" s="148"/>
      <c r="G189" s="232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4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43860</v>
      </c>
      <c r="F190" s="249">
        <f>SUM(F187:F189)</f>
        <v>0</v>
      </c>
      <c r="G190" s="232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2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5"/>
      <c r="F192" s="150"/>
      <c r="G192" s="232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5"/>
      <c r="F193" s="150"/>
      <c r="G193" s="232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9335</v>
      </c>
      <c r="E194" s="149">
        <v>50905</v>
      </c>
      <c r="F194" s="150"/>
      <c r="G194" s="232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>
        <v>63472</v>
      </c>
      <c r="E195" s="149">
        <v>86303</v>
      </c>
      <c r="F195" s="150"/>
      <c r="G195" s="232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286" t="s">
        <v>390</v>
      </c>
      <c r="E196" s="286" t="s">
        <v>390</v>
      </c>
      <c r="F196" s="150"/>
      <c r="G196" s="232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570</v>
      </c>
      <c r="F197" s="150"/>
      <c r="G197" s="232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>
        <v>35832</v>
      </c>
      <c r="E198" s="195"/>
      <c r="F198" s="150"/>
      <c r="G198" s="232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5"/>
      <c r="F199" s="150"/>
      <c r="G199" s="232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7"/>
      <c r="F200" s="154"/>
      <c r="G200" s="232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>
        <v>90000</v>
      </c>
      <c r="E201" s="196"/>
      <c r="F201" s="152"/>
      <c r="G201" s="232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v>34977</v>
      </c>
      <c r="E202" s="198"/>
      <c r="F202" s="156"/>
      <c r="G202" s="232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4" t="str">
        <f>IFERROR((#REF!+D203+E203+F203)/#REF!,"")</f>
        <v/>
      </c>
      <c r="B203" s="122" t="s">
        <v>198</v>
      </c>
      <c r="C203" s="94"/>
      <c r="D203" s="102">
        <f>SUM(D192:D202)</f>
        <v>233616</v>
      </c>
      <c r="E203" s="102">
        <f>SUM(E192:E202)</f>
        <v>137778</v>
      </c>
      <c r="F203" s="250">
        <f>SUM(F192:F202)</f>
        <v>0</v>
      </c>
      <c r="G203" s="232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2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5"/>
      <c r="F205" s="150"/>
      <c r="G205" s="232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5"/>
      <c r="F206" s="150"/>
      <c r="G206" s="232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5"/>
      <c r="F207" s="150"/>
      <c r="G207" s="232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5"/>
      <c r="F208" s="150"/>
      <c r="G208" s="232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5"/>
      <c r="F209" s="150"/>
      <c r="G209" s="232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4"/>
      <c r="F210" s="175"/>
      <c r="G210" s="232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4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0">
        <f>SUM(F205:F210)</f>
        <v>0</v>
      </c>
      <c r="G211" s="232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6"/>
      <c r="B212" s="42" t="s">
        <v>165</v>
      </c>
      <c r="C212" s="43"/>
      <c r="D212" s="44">
        <f>SUM(D20,D25,D33,D41,D48,D55,D71,D83,D98,D113,D127,D135,D141,D146,D149,D157,D165,D168,D174,D180,D185,D190,D203,D211)</f>
        <v>255709</v>
      </c>
      <c r="E212" s="44">
        <f>SUM(E20,E25,E33,E41,E48,E55,E71,E83,E98,E113,E127,E135,E141,E146,E149,E157,E165,E168,E174,E180,E185,E190,E203,E211)</f>
        <v>206192</v>
      </c>
      <c r="F212" s="251">
        <f>SUM(F20,F25,F33,F41,F48,F55,F71,F83,F98,F113,F127,F135,F141,F146,F149,F157,F165,F168,F174,F180,F185,F190,F203,F211)</f>
        <v>4988</v>
      </c>
      <c r="G212" s="237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8"/>
      <c r="B213" s="22" t="s">
        <v>368</v>
      </c>
      <c r="C213" s="5"/>
      <c r="D213" s="176"/>
      <c r="E213" s="177"/>
      <c r="F213" s="177"/>
      <c r="G213" s="237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8" t="str">
        <f>IFERROR((#REF!/#REF!),"")</f>
        <v/>
      </c>
      <c r="B214" s="22" t="s">
        <v>166</v>
      </c>
      <c r="C214" s="5"/>
      <c r="D214" s="176">
        <v>26872</v>
      </c>
      <c r="E214" s="177">
        <v>14469</v>
      </c>
      <c r="F214" s="177"/>
      <c r="G214" s="237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8"/>
      <c r="B215" s="22" t="s">
        <v>369</v>
      </c>
      <c r="C215" s="5"/>
      <c r="D215" s="176"/>
      <c r="E215" s="177"/>
      <c r="F215" s="177"/>
      <c r="G215" s="237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8"/>
      <c r="B216" s="22" t="s">
        <v>376</v>
      </c>
      <c r="C216" s="5"/>
      <c r="D216" s="176">
        <v>32417.23</v>
      </c>
      <c r="E216" s="177">
        <v>17455</v>
      </c>
      <c r="F216" s="177"/>
      <c r="G216" s="237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8" t="str">
        <f>IFERROR((#REF!/#REF!),"")</f>
        <v/>
      </c>
      <c r="B217" s="23" t="s">
        <v>167</v>
      </c>
      <c r="C217" s="24"/>
      <c r="D217" s="176">
        <v>7482</v>
      </c>
      <c r="E217" s="177">
        <v>4029</v>
      </c>
      <c r="F217" s="177"/>
      <c r="G217" s="232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39" t="str">
        <f>IFERROR((#REF!/#REF!),"")</f>
        <v/>
      </c>
      <c r="B218" s="25" t="s">
        <v>168</v>
      </c>
      <c r="C218" s="24"/>
      <c r="D218" s="178">
        <v>7901</v>
      </c>
      <c r="E218" s="177">
        <v>4254</v>
      </c>
      <c r="F218" s="177"/>
      <c r="G218" s="232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39" t="str">
        <f>IFERROR((#REF!/#REF!),"")</f>
        <v/>
      </c>
      <c r="B219" s="27" t="s">
        <v>169</v>
      </c>
      <c r="C219" s="24"/>
      <c r="D219" s="178">
        <v>3441</v>
      </c>
      <c r="E219" s="177">
        <v>1854</v>
      </c>
      <c r="F219" s="177"/>
      <c r="G219" s="232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0" t="str">
        <f>IFERROR((#REF!/#REF!),"")</f>
        <v/>
      </c>
      <c r="B220" s="28" t="s">
        <v>170</v>
      </c>
      <c r="C220" s="24"/>
      <c r="D220" s="179"/>
      <c r="E220" s="180"/>
      <c r="F220" s="180"/>
      <c r="G220" s="232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1"/>
      <c r="B221" s="257" t="s">
        <v>165</v>
      </c>
      <c r="C221" s="29"/>
      <c r="D221" s="30">
        <f>SUM(D213:D220)</f>
        <v>78113.23</v>
      </c>
      <c r="E221" s="30">
        <f>SUM(E213:E220)</f>
        <v>42061</v>
      </c>
      <c r="F221" s="30">
        <f>SUM(F213:F220)</f>
        <v>0</v>
      </c>
      <c r="G221" s="242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2"/>
      <c r="B222" s="258" t="s">
        <v>383</v>
      </c>
      <c r="C222" s="253"/>
      <c r="D222" s="254">
        <f>D212+D221</f>
        <v>333822.23</v>
      </c>
      <c r="E222" s="254">
        <f>E212+E221</f>
        <v>248253</v>
      </c>
      <c r="F222" s="254">
        <f>F212+F221</f>
        <v>4988</v>
      </c>
      <c r="G222" s="242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3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59"/>
      <c r="D223" s="260">
        <f>SUM(D222:F222)</f>
        <v>587063.23</v>
      </c>
      <c r="E223" s="260"/>
      <c r="F223" s="261"/>
      <c r="G223" s="24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5"/>
      <c r="B224" s="256" t="s">
        <v>384</v>
      </c>
      <c r="C224" s="262"/>
      <c r="D224" s="263">
        <f>SUM(E222:F222)</f>
        <v>253241</v>
      </c>
      <c r="E224" s="263"/>
      <c r="F224" s="264"/>
      <c r="G224" s="24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Windows User</cp:lastModifiedBy>
  <cp:lastPrinted>2021-02-17T03:49:12Z</cp:lastPrinted>
  <dcterms:created xsi:type="dcterms:W3CDTF">2006-08-31T18:48:44Z</dcterms:created>
  <dcterms:modified xsi:type="dcterms:W3CDTF">2021-07-28T18:22:09Z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